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2023-2024\типовое меню на сайт\"/>
    </mc:Choice>
  </mc:AlternateContent>
  <xr:revisionPtr revIDLastSave="0" documentId="8_{BA38CAA6-F169-4F69-9FA1-A61F0805250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7" i="1" l="1"/>
  <c r="L139" i="1"/>
  <c r="L120" i="1"/>
  <c r="L82" i="1"/>
  <c r="L63" i="1"/>
  <c r="L25" i="1"/>
  <c r="L6" i="1"/>
  <c r="J25" i="1" l="1"/>
  <c r="J32" i="1" s="1"/>
  <c r="I25" i="1"/>
  <c r="H25" i="1"/>
  <c r="G25" i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I32" i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43" i="1" l="1"/>
  <c r="J43" i="1"/>
  <c r="L196" i="1"/>
  <c r="H196" i="1"/>
  <c r="G196" i="1"/>
  <c r="I196" i="1"/>
  <c r="F196" i="1"/>
  <c r="J196" i="1"/>
</calcChain>
</file>

<file path=xl/sharedStrings.xml><?xml version="1.0" encoding="utf-8"?>
<sst xmlns="http://schemas.openxmlformats.org/spreadsheetml/2006/main" count="265" uniqueCount="94">
  <si>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</si>
  <si>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</si>
  <si>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</si>
  <si>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</si>
  <si>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</si>
  <si>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</si>
  <si>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</si>
  <si>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</si>
  <si>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</si>
  <si>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</si>
  <si>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</si>
  <si>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</si>
  <si>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</si>
  <si>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</si>
  <si>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</si>
  <si>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</si>
  <si>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</si>
  <si>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</si>
  <si>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</si>
  <si>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</si>
  <si>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</si>
  <si>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</si>
  <si>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</si>
  <si>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</si>
  <si>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</si>
  <si>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</si>
  <si>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</si>
  <si>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</si>
  <si>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</si>
  <si>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</si>
  <si>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</si>
  <si>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</si>
  <si>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</si>
  <si>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</si>
  <si>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</si>
  <si>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</si>
  <si>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</si>
  <si>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</si>
  <si>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</si>
  <si>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ВМО "Кубенская средняя школа имени А.Ф. Клубова"</t>
  </si>
  <si>
    <t>директор</t>
  </si>
  <si>
    <t>306/317</t>
  </si>
  <si>
    <t>Чай с сахаром</t>
  </si>
  <si>
    <t>Хлеб</t>
  </si>
  <si>
    <t>282/317</t>
  </si>
  <si>
    <t>Напиток клюквенный</t>
  </si>
  <si>
    <t>Плов из птицы</t>
  </si>
  <si>
    <t>129.37</t>
  </si>
  <si>
    <t>19.69</t>
  </si>
  <si>
    <t>35.69</t>
  </si>
  <si>
    <t>компот из свежих фруктов</t>
  </si>
  <si>
    <t>0.16</t>
  </si>
  <si>
    <t>23.88</t>
  </si>
  <si>
    <t>97.6</t>
  </si>
  <si>
    <t>помидор свежий</t>
  </si>
  <si>
    <t>0.2</t>
  </si>
  <si>
    <t>0.8</t>
  </si>
  <si>
    <t>255 /321</t>
  </si>
  <si>
    <t>Компот из сухофруктов</t>
  </si>
  <si>
    <t xml:space="preserve">Огурец свежий </t>
  </si>
  <si>
    <t>305/317</t>
  </si>
  <si>
    <t>Чай "Витаминный" с лимоном</t>
  </si>
  <si>
    <t>Каша пшенная молочная с маслом</t>
  </si>
  <si>
    <t>0.06</t>
  </si>
  <si>
    <t>0.02</t>
  </si>
  <si>
    <t>Булочка к чаю</t>
  </si>
  <si>
    <t>яблоко</t>
  </si>
  <si>
    <t>Короткова Е.А.</t>
  </si>
  <si>
    <t>300/315</t>
  </si>
  <si>
    <t>0.3</t>
  </si>
  <si>
    <t>25.4</t>
  </si>
  <si>
    <t>3.96</t>
  </si>
  <si>
    <t>0.72</t>
  </si>
  <si>
    <t>20.04</t>
  </si>
  <si>
    <t>Помидор свежий</t>
  </si>
  <si>
    <t xml:space="preserve">Компот из свежих фруктов </t>
  </si>
  <si>
    <t>Запеканка творожная с шоколадным соусом</t>
  </si>
  <si>
    <t>23.32</t>
  </si>
  <si>
    <t>20.58</t>
  </si>
  <si>
    <t>47.56</t>
  </si>
  <si>
    <t>чай "Витаминный" с фруктами</t>
  </si>
  <si>
    <t>45.5</t>
  </si>
  <si>
    <t>Кондитерское изделие</t>
  </si>
  <si>
    <t>282/321</t>
  </si>
  <si>
    <t>компот из сухофруктов</t>
  </si>
  <si>
    <t>0.44</t>
  </si>
  <si>
    <t>27.77</t>
  </si>
  <si>
    <t>Котлета  рубленная из индейки, запеченная с соусом молочным, макароны отварные</t>
  </si>
  <si>
    <t xml:space="preserve">Котлета мясная с соусом, греча отварная </t>
  </si>
  <si>
    <t>Шницель  рыбный  с соусом, пюре картофельное</t>
  </si>
  <si>
    <t>Биточек куриный. макароны отварные</t>
  </si>
  <si>
    <t>Кура отварная с соусом, рис отварной</t>
  </si>
  <si>
    <t>Котлета мясная с соусом, макароны отварные</t>
  </si>
  <si>
    <t>Шницель мясной, 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</si>
</sst>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66" activePane="bottomRight" state="frozen"/>
      <selection pane="topRight" activeCell="E1" sqref="E1"/>
      <selection pane="bottomLeft" activeCell="A6" sqref="A6"/>
      <selection pane="bottomRight" activeCell="M176" sqref="M17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4" t="s">
        <v>67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87</v>
      </c>
      <c r="F6" s="40">
        <v>240</v>
      </c>
      <c r="G6" s="40">
        <v>14.49</v>
      </c>
      <c r="H6" s="40">
        <v>10.32</v>
      </c>
      <c r="I6" s="40">
        <v>32.22</v>
      </c>
      <c r="J6" s="40">
        <v>394</v>
      </c>
      <c r="K6" s="41" t="s">
        <v>41</v>
      </c>
      <c r="L6" s="40">
        <f>51.33+13.67</f>
        <v>65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0.06</v>
      </c>
      <c r="H8" s="43">
        <v>0.02</v>
      </c>
      <c r="I8" s="43">
        <v>9.99</v>
      </c>
      <c r="J8" s="43">
        <v>45</v>
      </c>
      <c r="K8" s="44">
        <v>392</v>
      </c>
      <c r="L8" s="43">
        <v>3</v>
      </c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60</v>
      </c>
      <c r="G9" s="43">
        <v>3.96</v>
      </c>
      <c r="H9" s="43">
        <v>0.72</v>
      </c>
      <c r="I9" s="43">
        <v>20.04</v>
      </c>
      <c r="J9" s="43">
        <v>104</v>
      </c>
      <c r="K9" s="44"/>
      <c r="L9" s="43">
        <v>6.86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18.510000000000002</v>
      </c>
      <c r="H13" s="19">
        <f t="shared" si="0"/>
        <v>11.06</v>
      </c>
      <c r="I13" s="19">
        <f t="shared" si="0"/>
        <v>62.25</v>
      </c>
      <c r="J13" s="19">
        <f t="shared" si="0"/>
        <v>543</v>
      </c>
      <c r="K13" s="25"/>
      <c r="L13" s="19">
        <f t="shared" ref="L13" si="1">SUM(L6:L12)</f>
        <v>74.86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500</v>
      </c>
      <c r="G24" s="32">
        <f t="shared" ref="G24:J24" si="4">G13+G23</f>
        <v>18.510000000000002</v>
      </c>
      <c r="H24" s="32">
        <f t="shared" si="4"/>
        <v>11.06</v>
      </c>
      <c r="I24" s="32">
        <f t="shared" si="4"/>
        <v>62.25</v>
      </c>
      <c r="J24" s="32">
        <f t="shared" si="4"/>
        <v>543</v>
      </c>
      <c r="K24" s="32"/>
      <c r="L24" s="32">
        <f t="shared" ref="L24" si="5">L13+L23</f>
        <v>74.86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88</v>
      </c>
      <c r="F25" s="40">
        <v>240</v>
      </c>
      <c r="G25" s="40">
        <f>11.91+8.6</f>
        <v>20.509999999999998</v>
      </c>
      <c r="H25" s="40">
        <f>8.98+6.09</f>
        <v>15.07</v>
      </c>
      <c r="I25" s="40">
        <f>11.96+38.64</f>
        <v>50.6</v>
      </c>
      <c r="J25" s="40">
        <f>279.2+365.63</f>
        <v>644.82999999999993</v>
      </c>
      <c r="K25" s="41" t="s">
        <v>44</v>
      </c>
      <c r="L25" s="40">
        <f>48.29+17.48</f>
        <v>65.77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>
        <v>0.3</v>
      </c>
      <c r="H27" s="43">
        <v>0.16</v>
      </c>
      <c r="I27" s="43">
        <v>25.4</v>
      </c>
      <c r="J27" s="43">
        <v>140</v>
      </c>
      <c r="K27" s="44">
        <v>372</v>
      </c>
      <c r="L27" s="43">
        <v>14.81</v>
      </c>
    </row>
    <row r="28" spans="1:12" ht="15" x14ac:dyDescent="0.25">
      <c r="A28" s="14"/>
      <c r="B28" s="15"/>
      <c r="C28" s="11"/>
      <c r="D28" s="7" t="s">
        <v>23</v>
      </c>
      <c r="E28" s="42" t="s">
        <v>43</v>
      </c>
      <c r="F28" s="43">
        <v>60</v>
      </c>
      <c r="G28" s="43">
        <v>3.96</v>
      </c>
      <c r="H28" s="43">
        <v>0.72</v>
      </c>
      <c r="I28" s="43">
        <v>20.04</v>
      </c>
      <c r="J28" s="43">
        <v>104</v>
      </c>
      <c r="K28" s="44"/>
      <c r="L28" s="43">
        <v>6.86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24.77</v>
      </c>
      <c r="H32" s="19">
        <f t="shared" ref="H32" si="7">SUM(H25:H31)</f>
        <v>15.950000000000001</v>
      </c>
      <c r="I32" s="19">
        <f t="shared" ref="I32" si="8">SUM(I25:I31)</f>
        <v>96.039999999999992</v>
      </c>
      <c r="J32" s="19">
        <f t="shared" ref="J32:L32" si="9">SUM(J25:J31)</f>
        <v>888.82999999999993</v>
      </c>
      <c r="K32" s="25"/>
      <c r="L32" s="19">
        <f t="shared" si="9"/>
        <v>87.44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500</v>
      </c>
      <c r="G43" s="32">
        <f t="shared" ref="G43" si="14">G32+G42</f>
        <v>24.77</v>
      </c>
      <c r="H43" s="32">
        <f t="shared" ref="H43" si="15">H32+H42</f>
        <v>15.950000000000001</v>
      </c>
      <c r="I43" s="32">
        <f t="shared" ref="I43" si="16">I32+I42</f>
        <v>96.039999999999992</v>
      </c>
      <c r="J43" s="32">
        <f t="shared" ref="J43:L43" si="17">J32+J42</f>
        <v>888.82999999999993</v>
      </c>
      <c r="K43" s="32"/>
      <c r="L43" s="32">
        <f t="shared" si="17"/>
        <v>87.44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46</v>
      </c>
      <c r="F44" s="40">
        <v>250</v>
      </c>
      <c r="G44" s="40" t="s">
        <v>47</v>
      </c>
      <c r="H44" s="40" t="s">
        <v>48</v>
      </c>
      <c r="I44" s="40" t="s">
        <v>49</v>
      </c>
      <c r="J44" s="40">
        <v>485</v>
      </c>
      <c r="K44" s="41">
        <v>304</v>
      </c>
      <c r="L44" s="40">
        <v>59.04</v>
      </c>
    </row>
    <row r="45" spans="1:12" ht="15" x14ac:dyDescent="0.25">
      <c r="A45" s="23"/>
      <c r="B45" s="15"/>
      <c r="C45" s="11"/>
      <c r="D45" s="6" t="s">
        <v>26</v>
      </c>
      <c r="E45" s="42" t="s">
        <v>54</v>
      </c>
      <c r="F45" s="43">
        <v>60</v>
      </c>
      <c r="G45" s="43" t="s">
        <v>55</v>
      </c>
      <c r="H45" s="43">
        <v>0</v>
      </c>
      <c r="I45" s="43" t="s">
        <v>56</v>
      </c>
      <c r="J45" s="43">
        <v>9</v>
      </c>
      <c r="K45" s="44"/>
      <c r="L45" s="43">
        <v>12</v>
      </c>
    </row>
    <row r="46" spans="1:12" ht="15" x14ac:dyDescent="0.25">
      <c r="A46" s="23"/>
      <c r="B46" s="15"/>
      <c r="C46" s="11"/>
      <c r="D46" s="7" t="s">
        <v>22</v>
      </c>
      <c r="E46" s="42" t="s">
        <v>50</v>
      </c>
      <c r="F46" s="43">
        <v>200</v>
      </c>
      <c r="G46" s="43" t="s">
        <v>51</v>
      </c>
      <c r="H46" s="43" t="s">
        <v>51</v>
      </c>
      <c r="I46" s="43" t="s">
        <v>52</v>
      </c>
      <c r="J46" s="43" t="s">
        <v>53</v>
      </c>
      <c r="K46" s="44">
        <v>372</v>
      </c>
      <c r="L46" s="43">
        <v>10.87</v>
      </c>
    </row>
    <row r="47" spans="1:12" ht="15" x14ac:dyDescent="0.25">
      <c r="A47" s="23"/>
      <c r="B47" s="15"/>
      <c r="C47" s="11"/>
      <c r="D47" s="7" t="s">
        <v>23</v>
      </c>
      <c r="E47" s="42" t="s">
        <v>43</v>
      </c>
      <c r="F47" s="43">
        <v>60</v>
      </c>
      <c r="G47" s="43">
        <v>3.96</v>
      </c>
      <c r="H47" s="43">
        <v>0.72</v>
      </c>
      <c r="I47" s="43">
        <v>20.04</v>
      </c>
      <c r="J47" s="43">
        <v>104</v>
      </c>
      <c r="K47" s="44"/>
      <c r="L47" s="43">
        <v>6.86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570</v>
      </c>
      <c r="G51" s="19">
        <f t="shared" ref="G51" si="18">SUM(G44:G50)</f>
        <v>3.96</v>
      </c>
      <c r="H51" s="19">
        <f t="shared" ref="H51" si="19">SUM(H44:H50)</f>
        <v>0.72</v>
      </c>
      <c r="I51" s="19">
        <f t="shared" ref="I51" si="20">SUM(I44:I50)</f>
        <v>20.04</v>
      </c>
      <c r="J51" s="19">
        <f t="shared" ref="J51:L51" si="21">SUM(J44:J50)</f>
        <v>598</v>
      </c>
      <c r="K51" s="25"/>
      <c r="L51" s="19">
        <f t="shared" si="21"/>
        <v>88.77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570</v>
      </c>
      <c r="G62" s="32">
        <f t="shared" ref="G62" si="26">G51+G61</f>
        <v>3.96</v>
      </c>
      <c r="H62" s="32">
        <f t="shared" ref="H62" si="27">H51+H61</f>
        <v>0.72</v>
      </c>
      <c r="I62" s="32">
        <f t="shared" ref="I62" si="28">I51+I61</f>
        <v>20.04</v>
      </c>
      <c r="J62" s="32">
        <f t="shared" ref="J62:L62" si="29">J51+J61</f>
        <v>598</v>
      </c>
      <c r="K62" s="32"/>
      <c r="L62" s="32">
        <f t="shared" si="29"/>
        <v>88.77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89</v>
      </c>
      <c r="F63" s="40">
        <v>240</v>
      </c>
      <c r="G63" s="40">
        <v>12.48</v>
      </c>
      <c r="H63" s="40">
        <v>7.52</v>
      </c>
      <c r="I63" s="40">
        <v>30.5</v>
      </c>
      <c r="J63" s="40">
        <v>414</v>
      </c>
      <c r="K63" s="41" t="s">
        <v>57</v>
      </c>
      <c r="L63" s="40">
        <f>30+20.37</f>
        <v>50.370000000000005</v>
      </c>
    </row>
    <row r="64" spans="1:12" ht="15" x14ac:dyDescent="0.25">
      <c r="A64" s="23"/>
      <c r="B64" s="15"/>
      <c r="C64" s="11"/>
      <c r="D64" s="50" t="s">
        <v>26</v>
      </c>
      <c r="E64" s="42" t="s">
        <v>59</v>
      </c>
      <c r="F64" s="43">
        <v>60</v>
      </c>
      <c r="G64" s="43" t="s">
        <v>55</v>
      </c>
      <c r="H64" s="43">
        <v>0</v>
      </c>
      <c r="I64" s="43" t="s">
        <v>56</v>
      </c>
      <c r="J64" s="43">
        <v>4.5</v>
      </c>
      <c r="K64" s="44"/>
      <c r="L64" s="43">
        <v>20</v>
      </c>
    </row>
    <row r="65" spans="1:12" ht="15" x14ac:dyDescent="0.2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0.44</v>
      </c>
      <c r="H65" s="43">
        <v>0.02</v>
      </c>
      <c r="I65" s="43">
        <v>27.77</v>
      </c>
      <c r="J65" s="43">
        <v>122.2</v>
      </c>
      <c r="K65" s="44">
        <v>376</v>
      </c>
      <c r="L65" s="43">
        <v>12.15</v>
      </c>
    </row>
    <row r="66" spans="1:12" ht="15" x14ac:dyDescent="0.25">
      <c r="A66" s="23"/>
      <c r="B66" s="15"/>
      <c r="C66" s="11"/>
      <c r="D66" s="7" t="s">
        <v>23</v>
      </c>
      <c r="E66" s="42" t="s">
        <v>43</v>
      </c>
      <c r="F66" s="43">
        <v>60</v>
      </c>
      <c r="G66" s="43">
        <v>3.96</v>
      </c>
      <c r="H66" s="43">
        <v>0.72</v>
      </c>
      <c r="I66" s="43">
        <v>20.04</v>
      </c>
      <c r="J66" s="43">
        <v>104</v>
      </c>
      <c r="K66" s="44"/>
      <c r="L66" s="43">
        <v>6.86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16.88</v>
      </c>
      <c r="H70" s="19">
        <f t="shared" ref="H70" si="31">SUM(H63:H69)</f>
        <v>8.26</v>
      </c>
      <c r="I70" s="19">
        <f t="shared" ref="I70" si="32">SUM(I63:I69)</f>
        <v>78.31</v>
      </c>
      <c r="J70" s="19">
        <f t="shared" ref="J70:L70" si="33">SUM(J63:J69)</f>
        <v>644.70000000000005</v>
      </c>
      <c r="K70" s="25"/>
      <c r="L70" s="19">
        <f t="shared" si="33"/>
        <v>89.38000000000001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560</v>
      </c>
      <c r="G81" s="32">
        <f t="shared" ref="G81" si="38">G70+G80</f>
        <v>16.88</v>
      </c>
      <c r="H81" s="32">
        <f t="shared" ref="H81" si="39">H70+H80</f>
        <v>8.26</v>
      </c>
      <c r="I81" s="32">
        <f t="shared" ref="I81" si="40">I70+I80</f>
        <v>78.31</v>
      </c>
      <c r="J81" s="32">
        <f t="shared" ref="J81:L81" si="41">J70+J80</f>
        <v>644.70000000000005</v>
      </c>
      <c r="K81" s="32"/>
      <c r="L81" s="32">
        <f t="shared" si="41"/>
        <v>89.38000000000001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90</v>
      </c>
      <c r="F82" s="40">
        <v>240</v>
      </c>
      <c r="G82" s="40">
        <v>46.64</v>
      </c>
      <c r="H82" s="40">
        <v>16.84</v>
      </c>
      <c r="I82" s="40">
        <v>38.880000000000003</v>
      </c>
      <c r="J82" s="40">
        <v>467</v>
      </c>
      <c r="K82" s="41" t="s">
        <v>60</v>
      </c>
      <c r="L82" s="40">
        <f>51.22+18.67</f>
        <v>69.89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0.12</v>
      </c>
      <c r="H84" s="43">
        <v>0.02</v>
      </c>
      <c r="I84" s="43">
        <v>10.199999999999999</v>
      </c>
      <c r="J84" s="43">
        <v>45.5</v>
      </c>
      <c r="K84" s="44">
        <v>393</v>
      </c>
      <c r="L84" s="43">
        <v>5</v>
      </c>
    </row>
    <row r="85" spans="1:12" ht="15" x14ac:dyDescent="0.25">
      <c r="A85" s="23"/>
      <c r="B85" s="15"/>
      <c r="C85" s="11"/>
      <c r="D85" s="7" t="s">
        <v>23</v>
      </c>
      <c r="E85" s="42" t="s">
        <v>43</v>
      </c>
      <c r="F85" s="43">
        <v>60</v>
      </c>
      <c r="G85" s="43">
        <v>3.96</v>
      </c>
      <c r="H85" s="43">
        <v>0.72</v>
      </c>
      <c r="I85" s="43">
        <v>20.04</v>
      </c>
      <c r="J85" s="43">
        <v>104</v>
      </c>
      <c r="K85" s="44"/>
      <c r="L85" s="43">
        <v>6.86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50.72</v>
      </c>
      <c r="H89" s="19">
        <f t="shared" ref="H89" si="43">SUM(H82:H88)</f>
        <v>17.579999999999998</v>
      </c>
      <c r="I89" s="19">
        <f t="shared" ref="I89" si="44">SUM(I82:I88)</f>
        <v>69.12</v>
      </c>
      <c r="J89" s="19">
        <f t="shared" ref="J89:L89" si="45">SUM(J82:J88)</f>
        <v>616.5</v>
      </c>
      <c r="K89" s="25"/>
      <c r="L89" s="19">
        <f t="shared" si="45"/>
        <v>81.75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500</v>
      </c>
      <c r="G100" s="32">
        <f t="shared" ref="G100" si="50">G89+G99</f>
        <v>50.72</v>
      </c>
      <c r="H100" s="32">
        <f t="shared" ref="H100" si="51">H89+H99</f>
        <v>17.579999999999998</v>
      </c>
      <c r="I100" s="32">
        <f t="shared" ref="I100" si="52">I89+I99</f>
        <v>69.12</v>
      </c>
      <c r="J100" s="32">
        <f t="shared" ref="J100:L100" si="53">J89+J99</f>
        <v>616.5</v>
      </c>
      <c r="K100" s="32"/>
      <c r="L100" s="32">
        <f t="shared" si="53"/>
        <v>81.75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220</v>
      </c>
      <c r="G101" s="40">
        <v>5.67</v>
      </c>
      <c r="H101" s="40">
        <v>5.28</v>
      </c>
      <c r="I101" s="40">
        <v>32.549999999999997</v>
      </c>
      <c r="J101" s="40">
        <v>314.60000000000002</v>
      </c>
      <c r="K101" s="41">
        <v>168</v>
      </c>
      <c r="L101" s="40">
        <v>36.25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 t="s">
        <v>63</v>
      </c>
      <c r="H103" s="43" t="s">
        <v>64</v>
      </c>
      <c r="I103" s="43">
        <v>9.9</v>
      </c>
      <c r="J103" s="43">
        <v>44.45</v>
      </c>
      <c r="K103" s="44">
        <v>392</v>
      </c>
      <c r="L103" s="43">
        <v>3</v>
      </c>
    </row>
    <row r="104" spans="1:12" ht="15" x14ac:dyDescent="0.25">
      <c r="A104" s="23"/>
      <c r="B104" s="15"/>
      <c r="C104" s="11"/>
      <c r="D104" s="7" t="s">
        <v>23</v>
      </c>
      <c r="E104" s="42" t="s">
        <v>65</v>
      </c>
      <c r="F104" s="43">
        <v>80</v>
      </c>
      <c r="G104" s="43">
        <v>9.5500000000000007</v>
      </c>
      <c r="H104" s="43">
        <v>21.53</v>
      </c>
      <c r="I104" s="43">
        <v>12.49</v>
      </c>
      <c r="J104" s="43">
        <v>168</v>
      </c>
      <c r="K104" s="44">
        <v>480</v>
      </c>
      <c r="L104" s="43">
        <v>15</v>
      </c>
    </row>
    <row r="105" spans="1:12" ht="15" x14ac:dyDescent="0.25">
      <c r="A105" s="23"/>
      <c r="B105" s="15"/>
      <c r="C105" s="11"/>
      <c r="D105" s="7" t="s">
        <v>24</v>
      </c>
      <c r="E105" s="42" t="s">
        <v>66</v>
      </c>
      <c r="F105" s="43">
        <v>100</v>
      </c>
      <c r="G105" s="43">
        <v>2.7</v>
      </c>
      <c r="H105" s="43">
        <v>0.9</v>
      </c>
      <c r="I105" s="43">
        <v>37.799999999999997</v>
      </c>
      <c r="J105" s="43">
        <v>172.8</v>
      </c>
      <c r="K105" s="44"/>
      <c r="L105" s="43">
        <v>20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17.920000000000002</v>
      </c>
      <c r="H108" s="19">
        <f t="shared" si="54"/>
        <v>27.71</v>
      </c>
      <c r="I108" s="19">
        <f t="shared" si="54"/>
        <v>92.74</v>
      </c>
      <c r="J108" s="19">
        <f t="shared" si="54"/>
        <v>699.84999999999991</v>
      </c>
      <c r="K108" s="25"/>
      <c r="L108" s="19">
        <f t="shared" ref="L108" si="55">SUM(L101:L107)</f>
        <v>74.25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600</v>
      </c>
      <c r="G119" s="32">
        <f t="shared" ref="G119" si="58">G108+G118</f>
        <v>17.920000000000002</v>
      </c>
      <c r="H119" s="32">
        <f t="shared" ref="H119" si="59">H108+H118</f>
        <v>27.71</v>
      </c>
      <c r="I119" s="32">
        <f t="shared" ref="I119" si="60">I108+I118</f>
        <v>92.74</v>
      </c>
      <c r="J119" s="32">
        <f t="shared" ref="J119:L119" si="61">J108+J118</f>
        <v>699.84999999999991</v>
      </c>
      <c r="K119" s="32"/>
      <c r="L119" s="32">
        <f t="shared" si="61"/>
        <v>74.25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91</v>
      </c>
      <c r="F120" s="40">
        <v>240</v>
      </c>
      <c r="G120" s="40">
        <v>23.04</v>
      </c>
      <c r="H120" s="40">
        <v>21.65</v>
      </c>
      <c r="I120" s="40">
        <v>42.79</v>
      </c>
      <c r="J120" s="40">
        <v>553</v>
      </c>
      <c r="K120" s="41" t="s">
        <v>68</v>
      </c>
      <c r="L120" s="40">
        <f>61+17.6</f>
        <v>78.599999999999994</v>
      </c>
    </row>
    <row r="121" spans="1:12" ht="15" x14ac:dyDescent="0.25">
      <c r="A121" s="14"/>
      <c r="B121" s="15"/>
      <c r="C121" s="11"/>
      <c r="D121" s="50" t="s">
        <v>26</v>
      </c>
      <c r="E121" s="42" t="s">
        <v>74</v>
      </c>
      <c r="F121" s="43">
        <v>60</v>
      </c>
      <c r="G121" s="43">
        <v>0.4</v>
      </c>
      <c r="H121" s="43">
        <v>0</v>
      </c>
      <c r="I121" s="43">
        <v>1.6</v>
      </c>
      <c r="J121" s="43">
        <v>9</v>
      </c>
      <c r="K121" s="44"/>
      <c r="L121" s="43">
        <v>6</v>
      </c>
    </row>
    <row r="122" spans="1:12" ht="15" x14ac:dyDescent="0.25">
      <c r="A122" s="14"/>
      <c r="B122" s="15"/>
      <c r="C122" s="11"/>
      <c r="D122" s="7" t="s">
        <v>22</v>
      </c>
      <c r="E122" s="42" t="s">
        <v>45</v>
      </c>
      <c r="F122" s="43">
        <v>200</v>
      </c>
      <c r="G122" s="43" t="s">
        <v>69</v>
      </c>
      <c r="H122" s="43">
        <v>0</v>
      </c>
      <c r="I122" s="43" t="s">
        <v>70</v>
      </c>
      <c r="J122" s="43">
        <v>140</v>
      </c>
      <c r="K122" s="44">
        <v>375</v>
      </c>
      <c r="L122" s="43">
        <v>14.81</v>
      </c>
    </row>
    <row r="123" spans="1:12" ht="15" x14ac:dyDescent="0.25">
      <c r="A123" s="14"/>
      <c r="B123" s="15"/>
      <c r="C123" s="11"/>
      <c r="D123" s="7" t="s">
        <v>23</v>
      </c>
      <c r="E123" s="42" t="s">
        <v>43</v>
      </c>
      <c r="F123" s="43">
        <v>60</v>
      </c>
      <c r="G123" s="43" t="s">
        <v>71</v>
      </c>
      <c r="H123" s="43" t="s">
        <v>72</v>
      </c>
      <c r="I123" s="43" t="s">
        <v>73</v>
      </c>
      <c r="J123" s="43">
        <v>104</v>
      </c>
      <c r="K123" s="44"/>
      <c r="L123" s="43">
        <v>6.86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2">SUM(G120:G126)</f>
        <v>23.439999999999998</v>
      </c>
      <c r="H127" s="19">
        <f t="shared" si="62"/>
        <v>21.65</v>
      </c>
      <c r="I127" s="19">
        <f t="shared" si="62"/>
        <v>44.39</v>
      </c>
      <c r="J127" s="19">
        <f t="shared" si="62"/>
        <v>806</v>
      </c>
      <c r="K127" s="25"/>
      <c r="L127" s="19">
        <f t="shared" ref="L127" si="63">SUM(L120:L126)</f>
        <v>106.27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560</v>
      </c>
      <c r="G138" s="32">
        <f t="shared" ref="G138" si="66">G127+G137</f>
        <v>23.439999999999998</v>
      </c>
      <c r="H138" s="32">
        <f t="shared" ref="H138" si="67">H127+H137</f>
        <v>21.65</v>
      </c>
      <c r="I138" s="32">
        <f t="shared" ref="I138" si="68">I127+I137</f>
        <v>44.39</v>
      </c>
      <c r="J138" s="32">
        <f t="shared" ref="J138:L138" si="69">J127+J137</f>
        <v>806</v>
      </c>
      <c r="K138" s="32"/>
      <c r="L138" s="32">
        <f t="shared" si="69"/>
        <v>106.27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92</v>
      </c>
      <c r="F139" s="40">
        <v>240</v>
      </c>
      <c r="G139" s="40">
        <v>17.420000000000002</v>
      </c>
      <c r="H139" s="40">
        <v>13.49</v>
      </c>
      <c r="I139" s="40">
        <v>38.4</v>
      </c>
      <c r="J139" s="40">
        <v>480</v>
      </c>
      <c r="K139" s="41" t="s">
        <v>44</v>
      </c>
      <c r="L139" s="40">
        <f>48.3+18.67</f>
        <v>66.97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75</v>
      </c>
      <c r="F141" s="43">
        <v>200</v>
      </c>
      <c r="G141" s="43">
        <v>0.16</v>
      </c>
      <c r="H141" s="43">
        <v>0.16</v>
      </c>
      <c r="I141" s="43">
        <v>23.88</v>
      </c>
      <c r="J141" s="43">
        <v>97.6</v>
      </c>
      <c r="K141" s="44">
        <v>372</v>
      </c>
      <c r="L141" s="43">
        <v>10.87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43</v>
      </c>
      <c r="F142" s="43">
        <v>60</v>
      </c>
      <c r="G142" s="43" t="s">
        <v>71</v>
      </c>
      <c r="H142" s="43" t="s">
        <v>72</v>
      </c>
      <c r="I142" s="43" t="s">
        <v>73</v>
      </c>
      <c r="J142" s="43">
        <v>104</v>
      </c>
      <c r="K142" s="44"/>
      <c r="L142" s="43">
        <v>6.86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17.580000000000002</v>
      </c>
      <c r="H146" s="19">
        <f t="shared" si="70"/>
        <v>13.65</v>
      </c>
      <c r="I146" s="19">
        <f t="shared" si="70"/>
        <v>62.28</v>
      </c>
      <c r="J146" s="19">
        <f t="shared" si="70"/>
        <v>681.6</v>
      </c>
      <c r="K146" s="25"/>
      <c r="L146" s="19">
        <f t="shared" ref="L146" si="71">SUM(L139:L145)</f>
        <v>84.7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500</v>
      </c>
      <c r="G157" s="32">
        <f t="shared" ref="G157" si="74">G146+G156</f>
        <v>17.580000000000002</v>
      </c>
      <c r="H157" s="32">
        <f t="shared" ref="H157" si="75">H146+H156</f>
        <v>13.65</v>
      </c>
      <c r="I157" s="32">
        <f t="shared" ref="I157" si="76">I146+I156</f>
        <v>62.28</v>
      </c>
      <c r="J157" s="32">
        <f t="shared" ref="J157:L157" si="77">J146+J156</f>
        <v>681.6</v>
      </c>
      <c r="K157" s="32"/>
      <c r="L157" s="32">
        <f t="shared" si="77"/>
        <v>84.7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76</v>
      </c>
      <c r="F158" s="40">
        <v>200</v>
      </c>
      <c r="G158" s="40" t="s">
        <v>77</v>
      </c>
      <c r="H158" s="40" t="s">
        <v>78</v>
      </c>
      <c r="I158" s="40" t="s">
        <v>79</v>
      </c>
      <c r="J158" s="40">
        <v>325</v>
      </c>
      <c r="K158" s="41">
        <v>237</v>
      </c>
      <c r="L158" s="40">
        <v>70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80</v>
      </c>
      <c r="F160" s="43">
        <v>200</v>
      </c>
      <c r="G160" s="43">
        <v>0.12</v>
      </c>
      <c r="H160" s="43">
        <v>10.199999999999999</v>
      </c>
      <c r="I160" s="43" t="s">
        <v>81</v>
      </c>
      <c r="J160" s="43" t="s">
        <v>81</v>
      </c>
      <c r="K160" s="44">
        <v>393</v>
      </c>
      <c r="L160" s="43">
        <v>5</v>
      </c>
    </row>
    <row r="161" spans="1:12" ht="15" x14ac:dyDescent="0.25">
      <c r="A161" s="23"/>
      <c r="B161" s="15"/>
      <c r="C161" s="11"/>
      <c r="D161" s="7" t="s">
        <v>23</v>
      </c>
      <c r="E161" s="42" t="s">
        <v>82</v>
      </c>
      <c r="F161" s="43">
        <v>100</v>
      </c>
      <c r="G161" s="43">
        <v>4.22</v>
      </c>
      <c r="H161" s="43">
        <v>4.8099999999999996</v>
      </c>
      <c r="I161" s="43">
        <v>33.31</v>
      </c>
      <c r="J161" s="43">
        <v>306</v>
      </c>
      <c r="K161" s="44"/>
      <c r="L161" s="43">
        <v>15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4.34</v>
      </c>
      <c r="H165" s="19">
        <f t="shared" si="78"/>
        <v>15.009999999999998</v>
      </c>
      <c r="I165" s="19">
        <f t="shared" si="78"/>
        <v>33.31</v>
      </c>
      <c r="J165" s="19">
        <f t="shared" si="78"/>
        <v>631</v>
      </c>
      <c r="K165" s="25"/>
      <c r="L165" s="19">
        <f t="shared" ref="L165" si="79">SUM(L158:L164)</f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500</v>
      </c>
      <c r="G176" s="32">
        <f t="shared" ref="G176" si="82">G165+G175</f>
        <v>4.34</v>
      </c>
      <c r="H176" s="32">
        <f t="shared" ref="H176" si="83">H165+H175</f>
        <v>15.009999999999998</v>
      </c>
      <c r="I176" s="32">
        <f t="shared" ref="I176" si="84">I165+I175</f>
        <v>33.31</v>
      </c>
      <c r="J176" s="32">
        <f t="shared" ref="J176:L176" si="85">J165+J175</f>
        <v>631</v>
      </c>
      <c r="K176" s="32"/>
      <c r="L176" s="32">
        <f t="shared" si="85"/>
        <v>90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93</v>
      </c>
      <c r="F177" s="40">
        <v>240</v>
      </c>
      <c r="G177" s="40">
        <v>20.66</v>
      </c>
      <c r="H177" s="40">
        <v>32.700000000000003</v>
      </c>
      <c r="I177" s="40">
        <v>26.94</v>
      </c>
      <c r="J177" s="40">
        <v>405.5</v>
      </c>
      <c r="K177" s="41" t="s">
        <v>83</v>
      </c>
      <c r="L177" s="40">
        <f>40.62+20.37</f>
        <v>60.989999999999995</v>
      </c>
    </row>
    <row r="178" spans="1:12" ht="15" x14ac:dyDescent="0.25">
      <c r="A178" s="23"/>
      <c r="B178" s="15"/>
      <c r="C178" s="11"/>
      <c r="D178" s="50" t="s">
        <v>26</v>
      </c>
      <c r="E178" s="42" t="s">
        <v>59</v>
      </c>
      <c r="F178" s="43">
        <v>60</v>
      </c>
      <c r="G178" s="43">
        <v>0.4</v>
      </c>
      <c r="H178" s="43">
        <v>0</v>
      </c>
      <c r="I178" s="43">
        <v>0.16</v>
      </c>
      <c r="J178" s="43">
        <v>9</v>
      </c>
      <c r="K178" s="44"/>
      <c r="L178" s="43">
        <v>6</v>
      </c>
    </row>
    <row r="179" spans="1:12" ht="15" x14ac:dyDescent="0.25">
      <c r="A179" s="23"/>
      <c r="B179" s="15"/>
      <c r="C179" s="11"/>
      <c r="D179" s="7" t="s">
        <v>22</v>
      </c>
      <c r="E179" s="42" t="s">
        <v>84</v>
      </c>
      <c r="F179" s="43">
        <v>200</v>
      </c>
      <c r="G179" s="43" t="s">
        <v>85</v>
      </c>
      <c r="H179" s="43" t="s">
        <v>64</v>
      </c>
      <c r="I179" s="43" t="s">
        <v>86</v>
      </c>
      <c r="J179" s="43">
        <v>113</v>
      </c>
      <c r="K179" s="44">
        <v>376</v>
      </c>
      <c r="L179" s="43">
        <v>12.15</v>
      </c>
    </row>
    <row r="180" spans="1:12" ht="15" x14ac:dyDescent="0.25">
      <c r="A180" s="23"/>
      <c r="B180" s="15"/>
      <c r="C180" s="11"/>
      <c r="D180" s="7" t="s">
        <v>23</v>
      </c>
      <c r="E180" s="42" t="s">
        <v>43</v>
      </c>
      <c r="F180" s="43">
        <v>60</v>
      </c>
      <c r="G180" s="43" t="s">
        <v>71</v>
      </c>
      <c r="H180" s="43" t="s">
        <v>72</v>
      </c>
      <c r="I180" s="43" t="s">
        <v>73</v>
      </c>
      <c r="J180" s="43">
        <v>104</v>
      </c>
      <c r="K180" s="44"/>
      <c r="L180" s="43">
        <v>6.86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21.06</v>
      </c>
      <c r="H184" s="19">
        <f t="shared" si="86"/>
        <v>32.700000000000003</v>
      </c>
      <c r="I184" s="19">
        <f t="shared" si="86"/>
        <v>27.1</v>
      </c>
      <c r="J184" s="19">
        <f t="shared" si="86"/>
        <v>631.5</v>
      </c>
      <c r="K184" s="25"/>
      <c r="L184" s="19">
        <f t="shared" ref="L184" si="87">SUM(L177:L183)</f>
        <v>86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560</v>
      </c>
      <c r="G195" s="32">
        <f t="shared" ref="G195" si="90">G184+G194</f>
        <v>21.06</v>
      </c>
      <c r="H195" s="32">
        <f t="shared" ref="H195" si="91">H184+H194</f>
        <v>32.700000000000003</v>
      </c>
      <c r="I195" s="32">
        <f t="shared" ref="I195" si="92">I184+I194</f>
        <v>27.1</v>
      </c>
      <c r="J195" s="32">
        <f t="shared" ref="J195:L195" si="93">J184+J194</f>
        <v>631.5</v>
      </c>
      <c r="K195" s="32"/>
      <c r="L195" s="32">
        <f t="shared" si="93"/>
        <v>86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535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19.917999999999999</v>
      </c>
      <c r="H196" s="34">
        <f t="shared" si="94"/>
        <v>16.429000000000002</v>
      </c>
      <c r="I196" s="34">
        <f t="shared" si="94"/>
        <v>58.558000000000007</v>
      </c>
      <c r="J196" s="34">
        <f t="shared" si="94"/>
        <v>674.09799999999996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86.342000000000013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Муравьева</cp:lastModifiedBy>
  <dcterms:created xsi:type="dcterms:W3CDTF">2022-05-16T14:23:56Z</dcterms:created>
  <dcterms:modified xsi:type="dcterms:W3CDTF">2023-11-02T06:45:45Z</dcterms:modified>
</cp:coreProperties>
</file>